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8D2317D7-3F67-44EC-A105-A885A9740C7D}" xr6:coauthVersionLast="47" xr6:coauthVersionMax="47" xr10:uidLastSave="{00000000-0000-0000-0000-000000000000}"/>
  <bookViews>
    <workbookView xWindow="2670" yWindow="0" windowWidth="23895" windowHeight="15480" xr2:uid="{00000000-000D-0000-FFFF-FFFF00000000}"/>
  </bookViews>
  <sheets>
    <sheet name="прил 2 (2)" sheetId="3" r:id="rId1"/>
  </sheets>
  <definedNames>
    <definedName name="_xlnm.Print_Area" localSheetId="0">'прил 2 (2)'!$A$1:$I$40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3" l="1"/>
  <c r="H21" i="3" s="1"/>
  <c r="E15" i="3"/>
  <c r="H15" i="3" s="1"/>
  <c r="E38" i="3"/>
  <c r="H38" i="3" s="1"/>
  <c r="E32" i="3"/>
  <c r="H32" i="3" s="1"/>
  <c r="E26" i="3"/>
  <c r="E20" i="3"/>
  <c r="H20" i="3" s="1"/>
  <c r="E14" i="3"/>
  <c r="E27" i="3"/>
  <c r="H27" i="3" s="1"/>
  <c r="E16" i="3"/>
  <c r="F14" i="3"/>
  <c r="H40" i="3"/>
  <c r="H39" i="3"/>
  <c r="H37" i="3"/>
  <c r="H34" i="3"/>
  <c r="H33" i="3"/>
  <c r="H31" i="3"/>
  <c r="H28" i="3"/>
  <c r="H26" i="3"/>
  <c r="H25" i="3"/>
  <c r="H22" i="3"/>
  <c r="H19" i="3"/>
  <c r="H16" i="3"/>
  <c r="H13" i="3"/>
  <c r="G8" i="3"/>
  <c r="G7" i="3"/>
  <c r="G35" i="3"/>
  <c r="G29" i="3"/>
  <c r="G23" i="3"/>
  <c r="G17" i="3"/>
  <c r="G11" i="3"/>
  <c r="G10" i="3"/>
  <c r="G9" i="3"/>
  <c r="E8" i="3" l="1"/>
  <c r="H14" i="3"/>
  <c r="G5" i="3"/>
  <c r="H7" i="3"/>
  <c r="F8" i="3" l="1"/>
  <c r="H8" i="3" s="1"/>
  <c r="F10" i="3"/>
  <c r="E9" i="3"/>
  <c r="E10" i="3"/>
  <c r="E7" i="3"/>
  <c r="F7" i="3"/>
  <c r="H10" i="3" l="1"/>
  <c r="F35" i="3"/>
  <c r="E35" i="3"/>
  <c r="H35" i="3" l="1"/>
  <c r="E11" i="3"/>
  <c r="F9" i="3" l="1"/>
  <c r="H9" i="3" s="1"/>
  <c r="F17" i="3"/>
  <c r="E17" i="3"/>
  <c r="E29" i="3"/>
  <c r="H17" i="3" l="1"/>
  <c r="E5" i="3"/>
  <c r="F5" i="3"/>
  <c r="H5" i="3" l="1"/>
  <c r="F29" i="3"/>
  <c r="H29" i="3" s="1"/>
  <c r="F23" i="3"/>
  <c r="E23" i="3"/>
  <c r="F11" i="3"/>
  <c r="H11" i="3" s="1"/>
  <c r="H23" i="3" l="1"/>
</calcChain>
</file>

<file path=xl/sharedStrings.xml><?xml version="1.0" encoding="utf-8"?>
<sst xmlns="http://schemas.openxmlformats.org/spreadsheetml/2006/main" count="94" uniqueCount="64">
  <si>
    <t>Подпрограмма 2</t>
  </si>
  <si>
    <t>Подпрограмма 1</t>
  </si>
  <si>
    <t>Подпрограмма 3</t>
  </si>
  <si>
    <t>Всего</t>
  </si>
  <si>
    <t>краевой бюджет</t>
  </si>
  <si>
    <t>внебюджетные источники</t>
  </si>
  <si>
    <t>Муниципальная программа</t>
  </si>
  <si>
    <t>«Формирование здорового образа жизни через развитие массовой физической культуры и спорта»</t>
  </si>
  <si>
    <t>«Развитие детско-юношеского спорта и системы подготовки спортивного резерва»</t>
  </si>
  <si>
    <t>«Развитие массовых видов спорта среди детей и подростков в системе подготовки спортивного резерва»</t>
  </si>
  <si>
    <t>«Управление развитием отрасли физической культуры и спорта»</t>
  </si>
  <si>
    <t>Подпрограмма 4</t>
  </si>
  <si>
    <t>№ п/п</t>
  </si>
  <si>
    <t>1.1</t>
  </si>
  <si>
    <t>1.2</t>
  </si>
  <si>
    <t>1.3</t>
  </si>
  <si>
    <t>1.4</t>
  </si>
  <si>
    <t>2</t>
  </si>
  <si>
    <t>2.1</t>
  </si>
  <si>
    <t>2.2</t>
  </si>
  <si>
    <t>2.3</t>
  </si>
  <si>
    <t>2.4</t>
  </si>
  <si>
    <t>3</t>
  </si>
  <si>
    <t>3.1</t>
  </si>
  <si>
    <t>3.2</t>
  </si>
  <si>
    <t>3.3</t>
  </si>
  <si>
    <t>3.4</t>
  </si>
  <si>
    <t>4</t>
  </si>
  <si>
    <t>4.1</t>
  </si>
  <si>
    <t>4.2</t>
  </si>
  <si>
    <t>4.3</t>
  </si>
  <si>
    <t>4.4</t>
  </si>
  <si>
    <t>5</t>
  </si>
  <si>
    <t>5.1</t>
  </si>
  <si>
    <t>5.2</t>
  </si>
  <si>
    <t>5.3</t>
  </si>
  <si>
    <t>5.4</t>
  </si>
  <si>
    <t>Развитие физической культуры и спорта в городе Шарыпово»</t>
  </si>
  <si>
    <t>Уровень бюджетной системы/источники финансирования</t>
  </si>
  <si>
    <t>в том числе:</t>
  </si>
  <si>
    <t xml:space="preserve">Итого на очередной финансовый год и плановый период </t>
  </si>
  <si>
    <t xml:space="preserve">Наименование муниципальной программы, подпрограммы </t>
  </si>
  <si>
    <t>Статус (муниципальная программа, подпрограмма)</t>
  </si>
  <si>
    <t>8</t>
  </si>
  <si>
    <t>Информация об источниках финансирования подпрограмм, отдельных мероприятий муниципальной программы муниципального образования города Шарыпово (средства бюджета города Шарыпово, в том числе средства, поступившие из бюджетов других уровней бюджетной системы, бюджетов государственных внебюджетных фондов.)</t>
  </si>
  <si>
    <t>бюджет города Шарыпово</t>
  </si>
  <si>
    <t>федеральный бюджет</t>
  </si>
  <si>
    <t>1.5</t>
  </si>
  <si>
    <t>3.5</t>
  </si>
  <si>
    <t>2.5</t>
  </si>
  <si>
    <t>4.5</t>
  </si>
  <si>
    <t>5.5</t>
  </si>
  <si>
    <t>2025 год</t>
  </si>
  <si>
    <t>Подпрограмма 5</t>
  </si>
  <si>
    <t xml:space="preserve">«Развитие адаптивной физической культуры и спорта в городе Шарыпово» </t>
  </si>
  <si>
    <t>6</t>
  </si>
  <si>
    <t>6.1</t>
  </si>
  <si>
    <t>6.2</t>
  </si>
  <si>
    <t>6.3</t>
  </si>
  <si>
    <t>6.4</t>
  </si>
  <si>
    <t>6.5</t>
  </si>
  <si>
    <t>2026 год</t>
  </si>
  <si>
    <t>2027 год</t>
  </si>
  <si>
    <t xml:space="preserve">Приложение № 2
к постановлению Администрации города Шарыпово
от «20» ноября 2025 г. № 264
Приложение № 3 к муниципальной программе 
«Развитие физической культуры и спорта в городе Шарыпово», утвержденной Постановлением Администрации города Шарыпово  от  04.10.2013   № 239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</si>
</sst>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4" fontId="3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wrapText="1"/>
    </xf>
    <xf numFmtId="4" fontId="3" fillId="0" borderId="2" xfId="0" applyNumberFormat="1" applyFont="1" applyFill="1" applyBorder="1" applyAlignment="1">
      <alignment horizontal="right" wrapText="1"/>
    </xf>
    <xf numFmtId="0" fontId="3" fillId="0" borderId="2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left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FFCCFF"/>
      <color rgb="FFF4B2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view="pageBreakPreview" zoomScaleNormal="50" zoomScaleSheetLayoutView="100" workbookViewId="0">
      <selection activeCell="D1" sqref="D1"/>
    </sheetView>
  </sheetViews>
  <sheetFormatPr defaultColWidth="9.140625" defaultRowHeight="12.75" x14ac:dyDescent="0.25"/>
  <cols>
    <col min="1" max="1" width="5.5703125" style="2" customWidth="1"/>
    <col min="2" max="2" width="20.5703125" style="2" customWidth="1"/>
    <col min="3" max="3" width="45.28515625" style="2" customWidth="1"/>
    <col min="4" max="4" width="50.42578125" style="2" customWidth="1"/>
    <col min="5" max="7" width="13.5703125" style="3" customWidth="1"/>
    <col min="8" max="8" width="16.42578125" style="3" customWidth="1"/>
    <col min="9" max="9" width="2.85546875" style="2" customWidth="1"/>
    <col min="10" max="10" width="9.140625" style="2"/>
    <col min="11" max="11" width="9.5703125" style="2" bestFit="1" customWidth="1"/>
    <col min="12" max="16384" width="9.140625" style="2"/>
  </cols>
  <sheetData>
    <row r="1" spans="1:9" ht="101.25" customHeight="1" x14ac:dyDescent="0.25">
      <c r="E1" s="24" t="s">
        <v>63</v>
      </c>
      <c r="F1" s="24"/>
      <c r="G1" s="24"/>
      <c r="H1" s="24"/>
    </row>
    <row r="2" spans="1:9" ht="60.75" customHeight="1" x14ac:dyDescent="0.25">
      <c r="A2" s="25" t="s">
        <v>44</v>
      </c>
      <c r="B2" s="25"/>
      <c r="C2" s="25"/>
      <c r="D2" s="25"/>
      <c r="E2" s="25"/>
      <c r="F2" s="25"/>
      <c r="G2" s="25"/>
      <c r="H2" s="25"/>
    </row>
    <row r="3" spans="1:9" ht="78.75" customHeight="1" x14ac:dyDescent="0.25">
      <c r="A3" s="8" t="s">
        <v>12</v>
      </c>
      <c r="B3" s="8" t="s">
        <v>42</v>
      </c>
      <c r="C3" s="8" t="s">
        <v>41</v>
      </c>
      <c r="D3" s="8" t="s">
        <v>38</v>
      </c>
      <c r="E3" s="19" t="s">
        <v>52</v>
      </c>
      <c r="F3" s="19" t="s">
        <v>61</v>
      </c>
      <c r="G3" s="19" t="s">
        <v>62</v>
      </c>
      <c r="H3" s="19" t="s">
        <v>40</v>
      </c>
    </row>
    <row r="4" spans="1:9" ht="16.5" thickBot="1" x14ac:dyDescent="0.3">
      <c r="A4" s="8">
        <v>1</v>
      </c>
      <c r="B4" s="8">
        <v>2</v>
      </c>
      <c r="C4" s="8">
        <v>3</v>
      </c>
      <c r="D4" s="16">
        <v>4</v>
      </c>
      <c r="E4" s="17">
        <v>5</v>
      </c>
      <c r="F4" s="17">
        <v>6</v>
      </c>
      <c r="G4" s="17">
        <v>7</v>
      </c>
      <c r="H4" s="18" t="s">
        <v>43</v>
      </c>
    </row>
    <row r="5" spans="1:9" ht="18" customHeight="1" thickBot="1" x14ac:dyDescent="0.3">
      <c r="A5" s="8">
        <v>1</v>
      </c>
      <c r="B5" s="23" t="s">
        <v>6</v>
      </c>
      <c r="C5" s="23" t="s">
        <v>37</v>
      </c>
      <c r="D5" s="14" t="s">
        <v>3</v>
      </c>
      <c r="E5" s="15">
        <f>E7+E8+E9+E10</f>
        <v>281589.11000000004</v>
      </c>
      <c r="F5" s="15">
        <f>F7+F8+F9+F10</f>
        <v>127289.41999999998</v>
      </c>
      <c r="G5" s="15">
        <f>G7+G8+G9+G10</f>
        <v>122289.41999999998</v>
      </c>
      <c r="H5" s="15">
        <f>E5+G5+F5</f>
        <v>531167.94999999995</v>
      </c>
      <c r="I5" s="3"/>
    </row>
    <row r="6" spans="1:9" ht="15.75" x14ac:dyDescent="0.25">
      <c r="A6" s="1" t="s">
        <v>13</v>
      </c>
      <c r="B6" s="23"/>
      <c r="C6" s="23"/>
      <c r="D6" s="11" t="s">
        <v>39</v>
      </c>
      <c r="E6" s="12"/>
      <c r="F6" s="12"/>
      <c r="G6" s="12"/>
      <c r="H6" s="13"/>
    </row>
    <row r="7" spans="1:9" ht="15.75" x14ac:dyDescent="0.25">
      <c r="A7" s="1" t="s">
        <v>14</v>
      </c>
      <c r="B7" s="23"/>
      <c r="C7" s="23"/>
      <c r="D7" s="5" t="s">
        <v>46</v>
      </c>
      <c r="E7" s="7">
        <f>E13+E19+E25+E31+E37</f>
        <v>0</v>
      </c>
      <c r="F7" s="7">
        <f>F13+F19+F25+F31+F37</f>
        <v>0</v>
      </c>
      <c r="G7" s="7">
        <f>G13+G19+G25+G31+G37</f>
        <v>0</v>
      </c>
      <c r="H7" s="7">
        <f>H13+H19+H25+H31+H37</f>
        <v>0</v>
      </c>
    </row>
    <row r="8" spans="1:9" ht="15.75" x14ac:dyDescent="0.25">
      <c r="A8" s="1" t="s">
        <v>15</v>
      </c>
      <c r="B8" s="23"/>
      <c r="C8" s="23"/>
      <c r="D8" s="5" t="s">
        <v>4</v>
      </c>
      <c r="E8" s="7">
        <f>E14+E20+E26+E32+E38</f>
        <v>85897.319999999992</v>
      </c>
      <c r="F8" s="7">
        <f t="shared" ref="E8:F10" si="0">F14+F20+F26+F32+F38</f>
        <v>5000</v>
      </c>
      <c r="G8" s="7">
        <f>G14+G20+G26+G32+G38</f>
        <v>0</v>
      </c>
      <c r="H8" s="7">
        <f>E8+F8+G8</f>
        <v>90897.319999999992</v>
      </c>
    </row>
    <row r="9" spans="1:9" ht="15.75" x14ac:dyDescent="0.25">
      <c r="A9" s="1" t="s">
        <v>16</v>
      </c>
      <c r="B9" s="23"/>
      <c r="C9" s="23"/>
      <c r="D9" s="5" t="s">
        <v>45</v>
      </c>
      <c r="E9" s="7">
        <f t="shared" si="0"/>
        <v>179158.02000000002</v>
      </c>
      <c r="F9" s="7">
        <f t="shared" si="0"/>
        <v>118183.41999999998</v>
      </c>
      <c r="G9" s="7">
        <f>G15+G21+G27+G33+G39</f>
        <v>118183.41999999998</v>
      </c>
      <c r="H9" s="7">
        <f>E9+F9+G9</f>
        <v>415524.86</v>
      </c>
    </row>
    <row r="10" spans="1:9" ht="16.5" thickBot="1" x14ac:dyDescent="0.3">
      <c r="A10" s="1" t="s">
        <v>47</v>
      </c>
      <c r="B10" s="26"/>
      <c r="C10" s="26"/>
      <c r="D10" s="9" t="s">
        <v>5</v>
      </c>
      <c r="E10" s="10">
        <f t="shared" si="0"/>
        <v>16533.77</v>
      </c>
      <c r="F10" s="10">
        <f t="shared" si="0"/>
        <v>4106</v>
      </c>
      <c r="G10" s="10">
        <f>G16+G22+G28+G34+G40</f>
        <v>4106</v>
      </c>
      <c r="H10" s="10">
        <f>F10+E10+G10</f>
        <v>24745.77</v>
      </c>
    </row>
    <row r="11" spans="1:9" ht="19.7" customHeight="1" thickBot="1" x14ac:dyDescent="0.3">
      <c r="A11" s="1" t="s">
        <v>17</v>
      </c>
      <c r="B11" s="23" t="s">
        <v>1</v>
      </c>
      <c r="C11" s="23" t="s">
        <v>7</v>
      </c>
      <c r="D11" s="14" t="s">
        <v>3</v>
      </c>
      <c r="E11" s="15">
        <f>E14+E15+E16</f>
        <v>227188.9</v>
      </c>
      <c r="F11" s="15">
        <f>F14+F15+F16</f>
        <v>86486.14</v>
      </c>
      <c r="G11" s="15">
        <f>G14+G15+G16</f>
        <v>81486.14</v>
      </c>
      <c r="H11" s="15">
        <f>F11+E11+G11</f>
        <v>395161.18</v>
      </c>
      <c r="I11" s="3"/>
    </row>
    <row r="12" spans="1:9" ht="15.75" x14ac:dyDescent="0.25">
      <c r="A12" s="1" t="s">
        <v>18</v>
      </c>
      <c r="B12" s="23"/>
      <c r="C12" s="23"/>
      <c r="D12" s="11" t="s">
        <v>39</v>
      </c>
      <c r="E12" s="12"/>
      <c r="F12" s="12"/>
      <c r="G12" s="12"/>
      <c r="H12" s="13"/>
    </row>
    <row r="13" spans="1:9" ht="15.75" x14ac:dyDescent="0.25">
      <c r="A13" s="1" t="s">
        <v>19</v>
      </c>
      <c r="B13" s="23"/>
      <c r="C13" s="23"/>
      <c r="D13" s="5" t="s">
        <v>46</v>
      </c>
      <c r="E13" s="7">
        <v>0</v>
      </c>
      <c r="F13" s="7">
        <v>0</v>
      </c>
      <c r="G13" s="7">
        <v>0</v>
      </c>
      <c r="H13" s="7">
        <f>E13+F13+G13</f>
        <v>0</v>
      </c>
    </row>
    <row r="14" spans="1:9" ht="15.75" x14ac:dyDescent="0.25">
      <c r="A14" s="1" t="s">
        <v>20</v>
      </c>
      <c r="B14" s="23"/>
      <c r="C14" s="23"/>
      <c r="D14" s="5" t="s">
        <v>4</v>
      </c>
      <c r="E14" s="7">
        <f>11417.92+45000+9795+6735.23</f>
        <v>72948.149999999994</v>
      </c>
      <c r="F14" s="7">
        <f>5000</f>
        <v>5000</v>
      </c>
      <c r="G14" s="7">
        <v>0</v>
      </c>
      <c r="H14" s="7">
        <f>SUM(E14:G14)</f>
        <v>77948.149999999994</v>
      </c>
    </row>
    <row r="15" spans="1:9" ht="15.75" x14ac:dyDescent="0.25">
      <c r="A15" s="1" t="s">
        <v>21</v>
      </c>
      <c r="B15" s="23"/>
      <c r="C15" s="23"/>
      <c r="D15" s="5" t="s">
        <v>45</v>
      </c>
      <c r="E15" s="7">
        <f>123486.14+1119+14796.6-50</f>
        <v>139351.74</v>
      </c>
      <c r="F15" s="7">
        <v>78486.14</v>
      </c>
      <c r="G15" s="7">
        <v>78486.14</v>
      </c>
      <c r="H15" s="7">
        <f>SUM(E15:G15)</f>
        <v>296324.02</v>
      </c>
    </row>
    <row r="16" spans="1:9" ht="16.5" thickBot="1" x14ac:dyDescent="0.3">
      <c r="A16" s="1" t="s">
        <v>49</v>
      </c>
      <c r="B16" s="23"/>
      <c r="C16" s="23"/>
      <c r="D16" s="9" t="s">
        <v>5</v>
      </c>
      <c r="E16" s="10">
        <f>5000+1929.01+4800+3160</f>
        <v>14889.01</v>
      </c>
      <c r="F16" s="10">
        <v>3000</v>
      </c>
      <c r="G16" s="10">
        <v>3000</v>
      </c>
      <c r="H16" s="10">
        <f>SUM(E16:G16)</f>
        <v>20889.010000000002</v>
      </c>
      <c r="I16" s="3"/>
    </row>
    <row r="17" spans="1:11" ht="18.75" customHeight="1" thickBot="1" x14ac:dyDescent="0.3">
      <c r="A17" s="1" t="s">
        <v>22</v>
      </c>
      <c r="B17" s="23" t="s">
        <v>0</v>
      </c>
      <c r="C17" s="23" t="s">
        <v>8</v>
      </c>
      <c r="D17" s="14" t="s">
        <v>3</v>
      </c>
      <c r="E17" s="15">
        <f>E19+E20+E21+E22</f>
        <v>25124.940000000002</v>
      </c>
      <c r="F17" s="15">
        <f>F19+F20+F21+F22</f>
        <v>18541.830000000002</v>
      </c>
      <c r="G17" s="15">
        <f>G19+G20+G21+G22</f>
        <v>18541.830000000002</v>
      </c>
      <c r="H17" s="15">
        <f>F17+E17+G17</f>
        <v>62208.600000000006</v>
      </c>
    </row>
    <row r="18" spans="1:11" ht="15.75" x14ac:dyDescent="0.25">
      <c r="A18" s="1" t="s">
        <v>23</v>
      </c>
      <c r="B18" s="23"/>
      <c r="C18" s="23"/>
      <c r="D18" s="11" t="s">
        <v>39</v>
      </c>
      <c r="E18" s="12"/>
      <c r="F18" s="12"/>
      <c r="G18" s="12"/>
      <c r="H18" s="13"/>
    </row>
    <row r="19" spans="1:11" ht="15.75" x14ac:dyDescent="0.25">
      <c r="A19" s="1" t="s">
        <v>24</v>
      </c>
      <c r="B19" s="23"/>
      <c r="C19" s="23"/>
      <c r="D19" s="5" t="s">
        <v>46</v>
      </c>
      <c r="E19" s="7">
        <v>0</v>
      </c>
      <c r="F19" s="7">
        <v>0</v>
      </c>
      <c r="G19" s="7">
        <v>0</v>
      </c>
      <c r="H19" s="7">
        <f>SUM(E19:G19)</f>
        <v>0</v>
      </c>
    </row>
    <row r="20" spans="1:11" ht="15.75" x14ac:dyDescent="0.25">
      <c r="A20" s="1" t="s">
        <v>25</v>
      </c>
      <c r="B20" s="23"/>
      <c r="C20" s="23"/>
      <c r="D20" s="5" t="s">
        <v>4</v>
      </c>
      <c r="E20" s="7">
        <f>5575.85+557.26</f>
        <v>6133.1100000000006</v>
      </c>
      <c r="F20" s="7">
        <v>0</v>
      </c>
      <c r="G20" s="7">
        <v>0</v>
      </c>
      <c r="H20" s="7">
        <f>SUM(E20:G20)</f>
        <v>6133.1100000000006</v>
      </c>
    </row>
    <row r="21" spans="1:11" ht="15.75" x14ac:dyDescent="0.25">
      <c r="A21" s="1" t="s">
        <v>26</v>
      </c>
      <c r="B21" s="23"/>
      <c r="C21" s="23"/>
      <c r="D21" s="5" t="s">
        <v>45</v>
      </c>
      <c r="E21" s="7">
        <f>18461.83+50</f>
        <v>18511.830000000002</v>
      </c>
      <c r="F21" s="7">
        <v>18461.830000000002</v>
      </c>
      <c r="G21" s="7">
        <v>18461.830000000002</v>
      </c>
      <c r="H21" s="7">
        <f>SUM(E21:G21)</f>
        <v>55435.490000000005</v>
      </c>
    </row>
    <row r="22" spans="1:11" ht="16.5" thickBot="1" x14ac:dyDescent="0.3">
      <c r="A22" s="1" t="s">
        <v>48</v>
      </c>
      <c r="B22" s="26"/>
      <c r="C22" s="26"/>
      <c r="D22" s="9" t="s">
        <v>5</v>
      </c>
      <c r="E22" s="10">
        <v>480</v>
      </c>
      <c r="F22" s="10">
        <v>80</v>
      </c>
      <c r="G22" s="10">
        <v>80</v>
      </c>
      <c r="H22" s="10">
        <f>E22+F22+G22</f>
        <v>640</v>
      </c>
    </row>
    <row r="23" spans="1:11" ht="20.25" customHeight="1" thickBot="1" x14ac:dyDescent="0.3">
      <c r="A23" s="1" t="s">
        <v>27</v>
      </c>
      <c r="B23" s="23" t="s">
        <v>2</v>
      </c>
      <c r="C23" s="23" t="s">
        <v>9</v>
      </c>
      <c r="D23" s="14" t="s">
        <v>3</v>
      </c>
      <c r="E23" s="15">
        <f>E26+E27+E28</f>
        <v>22086.789999999997</v>
      </c>
      <c r="F23" s="15">
        <f>F26+F27+F28</f>
        <v>17098.71</v>
      </c>
      <c r="G23" s="15">
        <f>G26+G27+G28</f>
        <v>17098.71</v>
      </c>
      <c r="H23" s="15">
        <f>F23+E23+G23</f>
        <v>56284.21</v>
      </c>
    </row>
    <row r="24" spans="1:11" ht="15.75" x14ac:dyDescent="0.25">
      <c r="A24" s="1" t="s">
        <v>28</v>
      </c>
      <c r="B24" s="23"/>
      <c r="C24" s="23"/>
      <c r="D24" s="11" t="s">
        <v>39</v>
      </c>
      <c r="E24" s="12"/>
      <c r="F24" s="12"/>
      <c r="G24" s="12"/>
      <c r="H24" s="13"/>
    </row>
    <row r="25" spans="1:11" ht="15.75" x14ac:dyDescent="0.25">
      <c r="A25" s="1" t="s">
        <v>29</v>
      </c>
      <c r="B25" s="23"/>
      <c r="C25" s="23"/>
      <c r="D25" s="5" t="s">
        <v>46</v>
      </c>
      <c r="E25" s="7">
        <v>0</v>
      </c>
      <c r="F25" s="7">
        <v>0</v>
      </c>
      <c r="G25" s="7">
        <v>0</v>
      </c>
      <c r="H25" s="7">
        <f>E25+F25+G25</f>
        <v>0</v>
      </c>
    </row>
    <row r="26" spans="1:11" ht="15.75" x14ac:dyDescent="0.25">
      <c r="A26" s="1" t="s">
        <v>30</v>
      </c>
      <c r="B26" s="23"/>
      <c r="C26" s="23"/>
      <c r="D26" s="5" t="s">
        <v>4</v>
      </c>
      <c r="E26" s="7">
        <f>4024.53+923.75</f>
        <v>4948.2800000000007</v>
      </c>
      <c r="F26" s="7">
        <v>0</v>
      </c>
      <c r="G26" s="7">
        <v>0</v>
      </c>
      <c r="H26" s="7">
        <f>SUM(E26:G26)</f>
        <v>4948.2800000000007</v>
      </c>
    </row>
    <row r="27" spans="1:11" ht="15.75" x14ac:dyDescent="0.25">
      <c r="A27" s="1" t="s">
        <v>31</v>
      </c>
      <c r="B27" s="23"/>
      <c r="C27" s="23"/>
      <c r="D27" s="5" t="s">
        <v>45</v>
      </c>
      <c r="E27" s="7">
        <f>16135.45-161.7</f>
        <v>15973.75</v>
      </c>
      <c r="F27" s="7">
        <v>16072.71</v>
      </c>
      <c r="G27" s="7">
        <v>16072.71</v>
      </c>
      <c r="H27" s="7">
        <f>SUM(E27:G27)</f>
        <v>48119.17</v>
      </c>
      <c r="K27" s="6"/>
    </row>
    <row r="28" spans="1:11" ht="16.5" thickBot="1" x14ac:dyDescent="0.3">
      <c r="A28" s="1" t="s">
        <v>50</v>
      </c>
      <c r="B28" s="23"/>
      <c r="C28" s="23"/>
      <c r="D28" s="9" t="s">
        <v>5</v>
      </c>
      <c r="E28" s="10">
        <v>1164.76</v>
      </c>
      <c r="F28" s="10">
        <v>1026</v>
      </c>
      <c r="G28" s="10">
        <v>1026</v>
      </c>
      <c r="H28" s="10">
        <f>SUM(E28:G28)</f>
        <v>3216.76</v>
      </c>
    </row>
    <row r="29" spans="1:11" ht="20.25" customHeight="1" thickBot="1" x14ac:dyDescent="0.3">
      <c r="A29" s="1" t="s">
        <v>32</v>
      </c>
      <c r="B29" s="23" t="s">
        <v>11</v>
      </c>
      <c r="C29" s="23" t="s">
        <v>10</v>
      </c>
      <c r="D29" s="14" t="s">
        <v>3</v>
      </c>
      <c r="E29" s="15">
        <f>E32+E33+E34</f>
        <v>4596.8099999999995</v>
      </c>
      <c r="F29" s="15">
        <f>F32+F33+F34</f>
        <v>3925.81</v>
      </c>
      <c r="G29" s="15">
        <f>G32+G33+G34</f>
        <v>3925.81</v>
      </c>
      <c r="H29" s="15">
        <f>SUM(E29:G29)</f>
        <v>12448.429999999998</v>
      </c>
    </row>
    <row r="30" spans="1:11" ht="15.75" x14ac:dyDescent="0.25">
      <c r="A30" s="1" t="s">
        <v>33</v>
      </c>
      <c r="B30" s="23"/>
      <c r="C30" s="23"/>
      <c r="D30" s="11" t="s">
        <v>39</v>
      </c>
      <c r="E30" s="12"/>
      <c r="F30" s="12"/>
      <c r="G30" s="12"/>
      <c r="H30" s="13"/>
    </row>
    <row r="31" spans="1:11" ht="15.75" x14ac:dyDescent="0.25">
      <c r="A31" s="1" t="s">
        <v>34</v>
      </c>
      <c r="B31" s="23"/>
      <c r="C31" s="23"/>
      <c r="D31" s="5" t="s">
        <v>46</v>
      </c>
      <c r="E31" s="7">
        <v>0</v>
      </c>
      <c r="F31" s="7">
        <v>0</v>
      </c>
      <c r="G31" s="7">
        <v>0</v>
      </c>
      <c r="H31" s="7">
        <f>SUM(E31:G31)</f>
        <v>0</v>
      </c>
    </row>
    <row r="32" spans="1:11" ht="15.75" x14ac:dyDescent="0.25">
      <c r="A32" s="1" t="s">
        <v>35</v>
      </c>
      <c r="B32" s="23"/>
      <c r="C32" s="23"/>
      <c r="D32" s="5" t="s">
        <v>4</v>
      </c>
      <c r="E32" s="7">
        <f>591+80</f>
        <v>671</v>
      </c>
      <c r="F32" s="7">
        <v>0</v>
      </c>
      <c r="G32" s="7">
        <v>0</v>
      </c>
      <c r="H32" s="7">
        <f>SUM(E32:G32)</f>
        <v>671</v>
      </c>
    </row>
    <row r="33" spans="1:8" ht="15.75" x14ac:dyDescent="0.25">
      <c r="A33" s="1" t="s">
        <v>36</v>
      </c>
      <c r="B33" s="23"/>
      <c r="C33" s="23"/>
      <c r="D33" s="5" t="s">
        <v>45</v>
      </c>
      <c r="E33" s="7">
        <v>3925.81</v>
      </c>
      <c r="F33" s="7">
        <v>3925.81</v>
      </c>
      <c r="G33" s="7">
        <v>3925.81</v>
      </c>
      <c r="H33" s="7">
        <f>SUM(E33:G33)</f>
        <v>11777.43</v>
      </c>
    </row>
    <row r="34" spans="1:8" ht="16.5" thickBot="1" x14ac:dyDescent="0.3">
      <c r="A34" s="1" t="s">
        <v>51</v>
      </c>
      <c r="B34" s="23"/>
      <c r="C34" s="23"/>
      <c r="D34" s="9" t="s">
        <v>5</v>
      </c>
      <c r="E34" s="10">
        <v>0</v>
      </c>
      <c r="F34" s="10">
        <v>0</v>
      </c>
      <c r="G34" s="10">
        <v>0</v>
      </c>
      <c r="H34" s="10">
        <f>SUM(E34:G34)</f>
        <v>0</v>
      </c>
    </row>
    <row r="35" spans="1:8" ht="20.25" customHeight="1" thickBot="1" x14ac:dyDescent="0.3">
      <c r="A35" s="1" t="s">
        <v>55</v>
      </c>
      <c r="B35" s="23" t="s">
        <v>53</v>
      </c>
      <c r="C35" s="23" t="s">
        <v>54</v>
      </c>
      <c r="D35" s="14" t="s">
        <v>3</v>
      </c>
      <c r="E35" s="15">
        <f>E38+E39+E40</f>
        <v>2591.67</v>
      </c>
      <c r="F35" s="15">
        <f>F38+F39+F40</f>
        <v>1236.93</v>
      </c>
      <c r="G35" s="15">
        <f>G38+G39+G40</f>
        <v>1236.93</v>
      </c>
      <c r="H35" s="15">
        <f>SUM(E35:G35)</f>
        <v>5065.5300000000007</v>
      </c>
    </row>
    <row r="36" spans="1:8" ht="15.75" x14ac:dyDescent="0.25">
      <c r="A36" s="1" t="s">
        <v>56</v>
      </c>
      <c r="B36" s="23"/>
      <c r="C36" s="23"/>
      <c r="D36" s="11" t="s">
        <v>39</v>
      </c>
      <c r="E36" s="12"/>
      <c r="F36" s="12"/>
      <c r="G36" s="12"/>
      <c r="H36" s="13"/>
    </row>
    <row r="37" spans="1:8" ht="15.75" x14ac:dyDescent="0.25">
      <c r="A37" s="1" t="s">
        <v>57</v>
      </c>
      <c r="B37" s="23"/>
      <c r="C37" s="23"/>
      <c r="D37" s="5" t="s">
        <v>46</v>
      </c>
      <c r="E37" s="7">
        <v>0</v>
      </c>
      <c r="F37" s="7">
        <v>0</v>
      </c>
      <c r="G37" s="7">
        <v>0</v>
      </c>
      <c r="H37" s="7">
        <f>SUM(E37:G37)</f>
        <v>0</v>
      </c>
    </row>
    <row r="38" spans="1:8" ht="15.75" x14ac:dyDescent="0.25">
      <c r="A38" s="1" t="s">
        <v>58</v>
      </c>
      <c r="B38" s="23"/>
      <c r="C38" s="23"/>
      <c r="D38" s="5" t="s">
        <v>4</v>
      </c>
      <c r="E38" s="7">
        <f>1070.49+126.29</f>
        <v>1196.78</v>
      </c>
      <c r="F38" s="7">
        <v>0</v>
      </c>
      <c r="G38" s="7">
        <v>0</v>
      </c>
      <c r="H38" s="7">
        <f>SUM(E38:G38)</f>
        <v>1196.78</v>
      </c>
    </row>
    <row r="39" spans="1:8" ht="15.75" x14ac:dyDescent="0.25">
      <c r="A39" s="1" t="s">
        <v>59</v>
      </c>
      <c r="B39" s="23"/>
      <c r="C39" s="23"/>
      <c r="D39" s="5" t="s">
        <v>45</v>
      </c>
      <c r="E39" s="7">
        <v>1394.89</v>
      </c>
      <c r="F39" s="7">
        <v>1236.93</v>
      </c>
      <c r="G39" s="7">
        <v>1236.93</v>
      </c>
      <c r="H39" s="7">
        <f>SUM(E39:G39)</f>
        <v>3868.75</v>
      </c>
    </row>
    <row r="40" spans="1:8" ht="15.75" x14ac:dyDescent="0.25">
      <c r="A40" s="1" t="s">
        <v>60</v>
      </c>
      <c r="B40" s="23"/>
      <c r="C40" s="23"/>
      <c r="D40" s="5" t="s">
        <v>5</v>
      </c>
      <c r="E40" s="7">
        <v>0</v>
      </c>
      <c r="F40" s="7">
        <v>0</v>
      </c>
      <c r="G40" s="7">
        <v>0</v>
      </c>
      <c r="H40" s="7">
        <f>SUM(E40:G40)</f>
        <v>0</v>
      </c>
    </row>
    <row r="41" spans="1:8" ht="49.5" customHeight="1" x14ac:dyDescent="0.25">
      <c r="A41" s="22"/>
      <c r="B41" s="22"/>
      <c r="C41" s="22"/>
      <c r="D41" s="4"/>
      <c r="E41" s="20"/>
      <c r="F41" s="20"/>
      <c r="G41" s="20"/>
      <c r="H41" s="21"/>
    </row>
  </sheetData>
  <mergeCells count="15">
    <mergeCell ref="E1:H1"/>
    <mergeCell ref="A2:H2"/>
    <mergeCell ref="B5:B10"/>
    <mergeCell ref="C5:C10"/>
    <mergeCell ref="B17:B22"/>
    <mergeCell ref="C17:C22"/>
    <mergeCell ref="A41:C41"/>
    <mergeCell ref="B35:B40"/>
    <mergeCell ref="C35:C40"/>
    <mergeCell ref="B11:B16"/>
    <mergeCell ref="C11:C16"/>
    <mergeCell ref="B23:B28"/>
    <mergeCell ref="C23:C28"/>
    <mergeCell ref="B29:B34"/>
    <mergeCell ref="C29:C34"/>
  </mergeCells>
  <pageMargins left="0.70866141732283472" right="0.31496062992125984" top="0.35433070866141736" bottom="0.35433070866141736" header="0.31496062992125984" footer="0.31496062992125984"/>
  <pageSetup paperSize="9" scale="6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2 (2)</vt:lpstr>
      <vt:lpstr>'прил 2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2014-04-08T02:21:40Z</cp:lastPrinted>
  <dcterms:created xsi:type="dcterms:W3CDTF">2006-09-28T05:33:49Z</dcterms:created>
  <dcterms:modified xsi:type="dcterms:W3CDTF">2025-11-20T07:12:11Z</dcterms:modified>
</cp:coreProperties>
</file>